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90" yWindow="90" windowWidth="18210" windowHeight="7770"/>
  </bookViews>
  <sheets>
    <sheet name="欢迎" sheetId="2" r:id="rId1"/>
    <sheet name="问卷" sheetId="1" r:id="rId2"/>
  </sheets>
  <calcPr calcId="125725"/>
</workbook>
</file>

<file path=xl/calcChain.xml><?xml version="1.0" encoding="utf-8"?>
<calcChain xmlns="http://schemas.openxmlformats.org/spreadsheetml/2006/main">
  <c r="A34" i="1"/>
  <c r="B30" l="1"/>
  <c r="B29"/>
  <c r="A29"/>
  <c r="A2"/>
  <c r="A3"/>
  <c r="A4"/>
  <c r="A5"/>
  <c r="A6"/>
  <c r="A7"/>
  <c r="A8"/>
  <c r="A9"/>
  <c r="A10"/>
  <c r="A12"/>
  <c r="A13"/>
  <c r="A14"/>
  <c r="A11"/>
  <c r="A15"/>
  <c r="A16"/>
  <c r="A17"/>
  <c r="A18"/>
  <c r="A19"/>
  <c r="A20"/>
  <c r="A21"/>
  <c r="A22"/>
  <c r="A23"/>
  <c r="A24"/>
  <c r="A25"/>
  <c r="A26"/>
  <c r="A27"/>
  <c r="A28"/>
  <c r="A35"/>
  <c r="A36"/>
  <c r="A30"/>
  <c r="A31"/>
  <c r="A32"/>
  <c r="A33"/>
  <c r="B36"/>
  <c r="B33" l="1"/>
  <c r="B32"/>
  <c r="B35"/>
  <c r="B31"/>
</calcChain>
</file>

<file path=xl/sharedStrings.xml><?xml version="1.0" encoding="utf-8"?>
<sst xmlns="http://schemas.openxmlformats.org/spreadsheetml/2006/main" count="135" uniqueCount="92">
  <si>
    <t>ID</t>
  </si>
  <si>
    <t>问题</t>
  </si>
  <si>
    <t>答案</t>
  </si>
  <si>
    <t>A</t>
  </si>
  <si>
    <t>B</t>
  </si>
  <si>
    <t>C</t>
  </si>
  <si>
    <t>D</t>
  </si>
  <si>
    <t>E</t>
  </si>
  <si>
    <t>F</t>
  </si>
  <si>
    <t>国有企业</t>
  </si>
  <si>
    <t>其他</t>
  </si>
  <si>
    <t>公司的性质</t>
  </si>
  <si>
    <t>公司所属港口群</t>
  </si>
  <si>
    <t>环渤海</t>
  </si>
  <si>
    <t>长三角</t>
  </si>
  <si>
    <t>东南</t>
  </si>
  <si>
    <t>珠三角</t>
  </si>
  <si>
    <t>西南</t>
  </si>
  <si>
    <t>填空题</t>
  </si>
  <si>
    <t>其中正式员工数</t>
  </si>
  <si>
    <t>劳务员工数</t>
  </si>
  <si>
    <t>a类员工数</t>
  </si>
  <si>
    <t>b类员工数</t>
  </si>
  <si>
    <t>c类员工数</t>
  </si>
  <si>
    <t>说明</t>
  </si>
  <si>
    <t>指主营业务范畴的全体员工，包括正式员工和劳务员工</t>
  </si>
  <si>
    <t>以个人名义与公司签订劳务合同的长期服务员工</t>
  </si>
  <si>
    <t>管理员工数</t>
  </si>
  <si>
    <t>部门经理、副经理、主管等行政管理者及公司领导</t>
  </si>
  <si>
    <t>同上</t>
  </si>
  <si>
    <t>国内合资</t>
  </si>
  <si>
    <t>中外合资</t>
  </si>
  <si>
    <t>平均岸边固机数量</t>
  </si>
  <si>
    <t>平均场地固机数量</t>
  </si>
  <si>
    <t>平均流机数量</t>
  </si>
  <si>
    <t>平均员工总数</t>
  </si>
  <si>
    <t>培训总时数</t>
  </si>
  <si>
    <t>其中外部培训时数</t>
  </si>
  <si>
    <t>综合</t>
  </si>
  <si>
    <t>集装箱</t>
  </si>
  <si>
    <t>散货</t>
  </si>
  <si>
    <t>其中外部培训费用(万元)</t>
  </si>
  <si>
    <t>培训费用(万元)</t>
  </si>
  <si>
    <t>2011年总人工成本(万元)</t>
  </si>
  <si>
    <t>d类员工数</t>
  </si>
  <si>
    <t>a类员工薪酬水平与同级员工对比</t>
  </si>
  <si>
    <t>&gt;1.2</t>
  </si>
  <si>
    <t>1-1.2</t>
  </si>
  <si>
    <t>没有太大区别</t>
  </si>
  <si>
    <t>0.8-1</t>
  </si>
  <si>
    <t>&lt;0.8</t>
  </si>
  <si>
    <t>b类员工薪酬水平与同级员工对比</t>
  </si>
  <si>
    <t>c类员工薪酬水平与同级员工对比</t>
  </si>
  <si>
    <t>与上同理</t>
  </si>
  <si>
    <r>
      <t>平均数量=(年初数量+年末数量)/2，或</t>
    </r>
    <r>
      <rPr>
        <sz val="11"/>
        <color theme="1"/>
        <rFont val="宋体"/>
        <charset val="134"/>
      </rPr>
      <t>Σ</t>
    </r>
    <r>
      <rPr>
        <sz val="11"/>
        <color theme="1"/>
        <rFont val="宋体"/>
        <family val="2"/>
        <charset val="134"/>
      </rPr>
      <t>(每月数量)/12</t>
    </r>
  </si>
  <si>
    <t>基本工资、岗位工资、工龄工资、固定的津贴(货币形式)</t>
  </si>
  <si>
    <t>绩效工资、奖金、计件工资、变动的津贴(货币形式)</t>
  </si>
  <si>
    <t>其中固定薪酬(万元)或比例(%)</t>
  </si>
  <si>
    <t>浮动薪酬(万元)或比例(%)</t>
  </si>
  <si>
    <t>将能耗换算为标准煤，或分别回答以下两个分题</t>
  </si>
  <si>
    <t>平均泊位利用率</t>
  </si>
  <si>
    <t>Σ泊位作业时间/Σ泊位日历时间</t>
  </si>
  <si>
    <t>填表人</t>
  </si>
  <si>
    <t>部门</t>
  </si>
  <si>
    <t>职位</t>
  </si>
  <si>
    <t>公司</t>
  </si>
  <si>
    <t>邮编</t>
  </si>
  <si>
    <t>通讯地址</t>
  </si>
  <si>
    <t>传真</t>
  </si>
  <si>
    <t>E-mail</t>
  </si>
  <si>
    <t>前言</t>
  </si>
  <si>
    <t>问卷完成填写后请发送至邮箱：kevin@thechoice.com.cn，或传真至：010-62980760</t>
  </si>
  <si>
    <t>联系人：张陈亮，022-66389068；13512059864</t>
  </si>
  <si>
    <t>电话/手机</t>
  </si>
  <si>
    <t>与劳务公司签订劳动合同，为公司服务的员工</t>
    <phoneticPr fontId="5" type="noConversion"/>
  </si>
  <si>
    <t>其中b1类员工</t>
  </si>
  <si>
    <t>b2类员工</t>
  </si>
  <si>
    <t>市场开发类员工:市场分析、揽货等</t>
  </si>
  <si>
    <t>一线操作员工：设备操作、装卸、指挥等</t>
  </si>
  <si>
    <t>b类员工中的生产设备操作司机</t>
  </si>
  <si>
    <t>b类员工中的劳务工</t>
  </si>
  <si>
    <t>外出参加培训或请外部培训师</t>
  </si>
  <si>
    <t>其他，职能管理和支持员工：财务、企管、人力、行政等</t>
  </si>
  <si>
    <t>生产保障类员工：调度、设备、安全、采购等</t>
  </si>
  <si>
    <t>劳务及外包费用(万元)</t>
  </si>
  <si>
    <t>包括劳务派遣和外包</t>
  </si>
  <si>
    <t>码头类型</t>
  </si>
  <si>
    <t>Σ岸边固机的单机效率/岸边固机数量</t>
  </si>
  <si>
    <t>a类员工与岗位级别相同的其他类员工的平均薪酬比值</t>
  </si>
  <si>
    <r>
      <t xml:space="preserve">感谢您参加本次中国集装箱码头公司人力资本竞争力指数调研。
“人力资本竞争力指数”是“人力资源实践”的升级产品，旨在建立中国集装箱码头公司在员工构成、组织效率、管理水平、人工成本等方面以及人力资本整体的竞争力模型。与竞争力模型的比较，将为您找出贵公司人力资本各方面与行业水平的差异，为您的人员储备、人员配置、人才结构调整、人力成本控制、业务管理提供直接的参考。
</t>
    </r>
    <r>
      <rPr>
        <b/>
        <sz val="11"/>
        <color rgb="FFFF0000"/>
        <rFont val="微软雅黑"/>
        <family val="2"/>
        <charset val="134"/>
      </rPr>
      <t>本次调研所涵盖的数据周期是2011年1月1日-2011年12月31日。</t>
    </r>
    <r>
      <rPr>
        <sz val="11"/>
        <color theme="1"/>
        <rFont val="微软雅黑"/>
        <family val="2"/>
        <charset val="134"/>
      </rPr>
      <t xml:space="preserve">
</t>
    </r>
    <r>
      <rPr>
        <b/>
        <sz val="11"/>
        <color theme="1"/>
        <rFont val="微软雅黑"/>
        <family val="2"/>
        <charset val="134"/>
      </rPr>
      <t>您提交的调查数据将得到严格的保密，</t>
    </r>
    <r>
      <rPr>
        <sz val="11"/>
        <color theme="1"/>
        <rFont val="微软雅黑"/>
        <family val="2"/>
        <charset val="134"/>
      </rPr>
      <t xml:space="preserve">在数据的采集与分析的过程中，唯有道锐思指定顾问有权接触信息样本，所有的样本数据只作为分析报告的数据基础。
</t>
    </r>
    <r>
      <rPr>
        <b/>
        <sz val="11"/>
        <color theme="1"/>
        <rFont val="微软雅黑"/>
        <family val="2"/>
        <charset val="134"/>
      </rPr>
      <t>请尽您最大努力回答所有问题，样本数量决定了分析的有效性。</t>
    </r>
    <r>
      <rPr>
        <sz val="11"/>
        <color theme="1"/>
        <rFont val="微软雅黑"/>
        <family val="2"/>
        <charset val="134"/>
      </rPr>
      <t xml:space="preserve">
正式的分析报告将在2012年《中国港口集装箱码头高峰论坛》上发布，所有参与此次调研的公司，将免费获得一份《2012年中国集装箱码头人力资本竞争力指数报告》及自己公司的分报告。
如果您还有任何关于问卷调查的问题，请：
拨打电话010-62965451或发电子邮件至qatar@thechoice.com.cn与曲朝晖联系。
衷心感谢贵公司的参与！</t>
    </r>
  </si>
  <si>
    <t>本调研问卷反馈截止时间为2012年8月30日</t>
    <phoneticPr fontId="5" type="noConversion"/>
  </si>
  <si>
    <t>所有答案请填于C列(黄色填充区域）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</si>
</sst>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 tint="0.499984740745262"/>
      <name val="宋体"/>
      <family val="2"/>
      <charset val="134"/>
    </font>
    <font>
      <b/>
      <sz val="16"/>
      <color theme="1"/>
      <name val="宋体"/>
      <charset val="134"/>
    </font>
    <font>
      <sz val="9"/>
      <name val="宋体"/>
      <family val="2"/>
      <charset val="134"/>
    </font>
    <font>
      <sz val="11"/>
      <name val="宋体"/>
      <family val="2"/>
      <charset val="134"/>
    </font>
    <font>
      <b/>
      <u/>
      <sz val="11"/>
      <color theme="1"/>
      <name val="宋体"/>
      <charset val="134"/>
    </font>
    <font>
      <sz val="11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</cellXfs>
  <cellStyles count="1">
    <cellStyle name="常规" xfId="0" builtinId="0"/>
  </cellStyles>
  <dxfs count="17"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general" vertical="center" textRotation="0" wrapText="0" indent="0" relativeIndent="255" justifyLastLine="0" shrinkToFit="0" readingOrder="0"/>
    </dxf>
    <dxf>
      <font>
        <b/>
      </font>
      <fill>
        <patternFill patternType="solid">
          <fgColor indexed="64"/>
          <bgColor rgb="FFFFFF00"/>
        </patternFill>
      </fill>
      <alignment horizontal="center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font>
        <b/>
      </font>
      <numFmt numFmtId="0" formatCode="General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ont>
        <color theme="9"/>
      </font>
    </dxf>
    <dxf>
      <font>
        <color theme="7"/>
      </font>
    </dxf>
    <dxf>
      <font>
        <color theme="6"/>
      </font>
    </dxf>
    <dxf>
      <font>
        <color theme="5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question" displayName="question" ref="A1:J36" totalsRowShown="0" headerRowDxfId="11" dataDxfId="10">
  <tableColumns count="10">
    <tableColumn id="1" name="ID" dataDxfId="9">
      <calculatedColumnFormula>SUMPRODUCT(--((ROW()-1)&gt;{0,6,16,27}))&amp;"."&amp;MIN(IF((ROW()-1)-{0,6,16,27}&lt;=0,"",(ROW()-1)-{0,6,16,27}))</calculatedColumnFormula>
    </tableColumn>
    <tableColumn id="2" name="问题" dataDxfId="8"/>
    <tableColumn id="3" name="答案" dataDxfId="7"/>
    <tableColumn id="10" name="说明" dataDxfId="6"/>
    <tableColumn id="4" name="A" dataDxfId="5"/>
    <tableColumn id="5" name="B" dataDxfId="4"/>
    <tableColumn id="6" name="C" dataDxfId="3"/>
    <tableColumn id="7" name="D" dataDxfId="2"/>
    <tableColumn id="8" name="E" dataDxfId="1"/>
    <tableColumn id="9" name="F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J25"/>
  <sheetViews>
    <sheetView showGridLines="0" tabSelected="1" view="pageBreakPreview" zoomScale="97" zoomScaleNormal="97" zoomScaleSheetLayoutView="97" workbookViewId="0">
      <selection activeCell="N21" sqref="N21"/>
    </sheetView>
  </sheetViews>
  <sheetFormatPr defaultColWidth="9.75" defaultRowHeight="13.5"/>
  <cols>
    <col min="1" max="16384" width="9.75" style="2"/>
  </cols>
  <sheetData>
    <row r="1" spans="1:10" ht="16.5">
      <c r="A1" s="14" t="s">
        <v>62</v>
      </c>
      <c r="B1" s="14"/>
      <c r="C1" s="14" t="s">
        <v>63</v>
      </c>
      <c r="D1" s="14"/>
      <c r="E1" s="14" t="s">
        <v>64</v>
      </c>
      <c r="F1" s="14"/>
    </row>
    <row r="2" spans="1:10" ht="16.5">
      <c r="A2" s="14" t="s">
        <v>65</v>
      </c>
      <c r="B2" s="15"/>
      <c r="C2" s="15"/>
      <c r="D2" s="15"/>
      <c r="E2" s="14" t="s">
        <v>66</v>
      </c>
      <c r="F2" s="14"/>
    </row>
    <row r="3" spans="1:10" ht="16.5">
      <c r="A3" s="14" t="s">
        <v>67</v>
      </c>
      <c r="B3" s="15"/>
      <c r="C3" s="15"/>
      <c r="D3" s="15"/>
      <c r="E3" s="15"/>
      <c r="F3" s="15"/>
    </row>
    <row r="4" spans="1:10" ht="16.5">
      <c r="A4" s="14" t="s">
        <v>73</v>
      </c>
      <c r="B4" s="15"/>
      <c r="C4" s="15"/>
      <c r="D4" s="14" t="s">
        <v>68</v>
      </c>
      <c r="E4" s="15"/>
      <c r="F4" s="15"/>
    </row>
    <row r="5" spans="1:10" ht="16.5">
      <c r="A5" s="14" t="s">
        <v>69</v>
      </c>
      <c r="B5" s="16"/>
      <c r="C5" s="17"/>
      <c r="D5" s="17"/>
      <c r="E5" s="17"/>
      <c r="F5" s="18"/>
    </row>
    <row r="6" spans="1:10" ht="32.25" customHeight="1">
      <c r="A6" s="19" t="s">
        <v>70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14.45" customHeight="1">
      <c r="A7" s="23" t="s">
        <v>89</v>
      </c>
      <c r="B7" s="24"/>
      <c r="C7" s="24"/>
      <c r="D7" s="24"/>
      <c r="E7" s="24"/>
      <c r="F7" s="24"/>
      <c r="G7" s="24"/>
      <c r="H7" s="24"/>
      <c r="I7" s="24"/>
      <c r="J7" s="25"/>
    </row>
    <row r="8" spans="1:10">
      <c r="A8" s="26"/>
      <c r="B8" s="27"/>
      <c r="C8" s="27"/>
      <c r="D8" s="27"/>
      <c r="E8" s="27"/>
      <c r="F8" s="27"/>
      <c r="G8" s="27"/>
      <c r="H8" s="27"/>
      <c r="I8" s="27"/>
      <c r="J8" s="28"/>
    </row>
    <row r="9" spans="1:10">
      <c r="A9" s="26"/>
      <c r="B9" s="27"/>
      <c r="C9" s="27"/>
      <c r="D9" s="27"/>
      <c r="E9" s="27"/>
      <c r="F9" s="27"/>
      <c r="G9" s="27"/>
      <c r="H9" s="27"/>
      <c r="I9" s="27"/>
      <c r="J9" s="28"/>
    </row>
    <row r="10" spans="1:10">
      <c r="A10" s="26"/>
      <c r="B10" s="27"/>
      <c r="C10" s="27"/>
      <c r="D10" s="27"/>
      <c r="E10" s="27"/>
      <c r="F10" s="27"/>
      <c r="G10" s="27"/>
      <c r="H10" s="27"/>
      <c r="I10" s="27"/>
      <c r="J10" s="28"/>
    </row>
    <row r="11" spans="1:10">
      <c r="A11" s="26"/>
      <c r="B11" s="27"/>
      <c r="C11" s="27"/>
      <c r="D11" s="27"/>
      <c r="E11" s="27"/>
      <c r="F11" s="27"/>
      <c r="G11" s="27"/>
      <c r="H11" s="27"/>
      <c r="I11" s="27"/>
      <c r="J11" s="28"/>
    </row>
    <row r="12" spans="1:10">
      <c r="A12" s="26"/>
      <c r="B12" s="27"/>
      <c r="C12" s="27"/>
      <c r="D12" s="27"/>
      <c r="E12" s="27"/>
      <c r="F12" s="27"/>
      <c r="G12" s="27"/>
      <c r="H12" s="27"/>
      <c r="I12" s="27"/>
      <c r="J12" s="28"/>
    </row>
    <row r="13" spans="1:10">
      <c r="A13" s="26"/>
      <c r="B13" s="27"/>
      <c r="C13" s="27"/>
      <c r="D13" s="27"/>
      <c r="E13" s="27"/>
      <c r="F13" s="27"/>
      <c r="G13" s="27"/>
      <c r="H13" s="27"/>
      <c r="I13" s="27"/>
      <c r="J13" s="28"/>
    </row>
    <row r="14" spans="1:10">
      <c r="A14" s="26"/>
      <c r="B14" s="27"/>
      <c r="C14" s="27"/>
      <c r="D14" s="27"/>
      <c r="E14" s="27"/>
      <c r="F14" s="27"/>
      <c r="G14" s="27"/>
      <c r="H14" s="27"/>
      <c r="I14" s="27"/>
      <c r="J14" s="28"/>
    </row>
    <row r="15" spans="1:10">
      <c r="A15" s="26"/>
      <c r="B15" s="27"/>
      <c r="C15" s="27"/>
      <c r="D15" s="27"/>
      <c r="E15" s="27"/>
      <c r="F15" s="27"/>
      <c r="G15" s="27"/>
      <c r="H15" s="27"/>
      <c r="I15" s="27"/>
      <c r="J15" s="28"/>
    </row>
    <row r="16" spans="1:10">
      <c r="A16" s="26"/>
      <c r="B16" s="27"/>
      <c r="C16" s="27"/>
      <c r="D16" s="27"/>
      <c r="E16" s="27"/>
      <c r="F16" s="27"/>
      <c r="G16" s="27"/>
      <c r="H16" s="27"/>
      <c r="I16" s="27"/>
      <c r="J16" s="28"/>
    </row>
    <row r="17" spans="1:10">
      <c r="A17" s="26"/>
      <c r="B17" s="27"/>
      <c r="C17" s="27"/>
      <c r="D17" s="27"/>
      <c r="E17" s="27"/>
      <c r="F17" s="27"/>
      <c r="G17" s="27"/>
      <c r="H17" s="27"/>
      <c r="I17" s="27"/>
      <c r="J17" s="28"/>
    </row>
    <row r="18" spans="1:10">
      <c r="A18" s="26"/>
      <c r="B18" s="27"/>
      <c r="C18" s="27"/>
      <c r="D18" s="27"/>
      <c r="E18" s="27"/>
      <c r="F18" s="27"/>
      <c r="G18" s="27"/>
      <c r="H18" s="27"/>
      <c r="I18" s="27"/>
      <c r="J18" s="28"/>
    </row>
    <row r="19" spans="1:10">
      <c r="A19" s="26"/>
      <c r="B19" s="27"/>
      <c r="C19" s="27"/>
      <c r="D19" s="27"/>
      <c r="E19" s="27"/>
      <c r="F19" s="27"/>
      <c r="G19" s="27"/>
      <c r="H19" s="27"/>
      <c r="I19" s="27"/>
      <c r="J19" s="28"/>
    </row>
    <row r="20" spans="1:10">
      <c r="A20" s="26"/>
      <c r="B20" s="27"/>
      <c r="C20" s="27"/>
      <c r="D20" s="27"/>
      <c r="E20" s="27"/>
      <c r="F20" s="27"/>
      <c r="G20" s="27"/>
      <c r="H20" s="27"/>
      <c r="I20" s="27"/>
      <c r="J20" s="28"/>
    </row>
    <row r="21" spans="1:10">
      <c r="A21" s="26"/>
      <c r="B21" s="27"/>
      <c r="C21" s="27"/>
      <c r="D21" s="27"/>
      <c r="E21" s="27"/>
      <c r="F21" s="27"/>
      <c r="G21" s="27"/>
      <c r="H21" s="27"/>
      <c r="I21" s="27"/>
      <c r="J21" s="28"/>
    </row>
    <row r="22" spans="1:10">
      <c r="A22" s="29"/>
      <c r="B22" s="30"/>
      <c r="C22" s="30"/>
      <c r="D22" s="30"/>
      <c r="E22" s="30"/>
      <c r="F22" s="30"/>
      <c r="G22" s="30"/>
      <c r="H22" s="30"/>
      <c r="I22" s="30"/>
      <c r="J22" s="31"/>
    </row>
    <row r="23" spans="1:10" ht="18">
      <c r="A23" s="21" t="s">
        <v>90</v>
      </c>
      <c r="B23" s="21"/>
      <c r="C23" s="21"/>
      <c r="D23" s="21"/>
      <c r="E23" s="21"/>
      <c r="F23" s="21"/>
      <c r="G23" s="21"/>
      <c r="H23" s="21"/>
      <c r="I23" s="21"/>
      <c r="J23" s="21"/>
    </row>
    <row r="24" spans="1:10" ht="16.5">
      <c r="A24" s="22" t="s">
        <v>71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6.5">
      <c r="A25" s="22" t="s">
        <v>72</v>
      </c>
      <c r="B25" s="22"/>
      <c r="C25" s="22"/>
      <c r="D25" s="22"/>
      <c r="E25" s="22"/>
      <c r="F25" s="22"/>
      <c r="G25" s="22"/>
      <c r="H25" s="22"/>
      <c r="I25" s="22"/>
      <c r="J25" s="22"/>
    </row>
  </sheetData>
  <mergeCells count="10">
    <mergeCell ref="A6:J6"/>
    <mergeCell ref="A23:J23"/>
    <mergeCell ref="A24:J24"/>
    <mergeCell ref="A25:J25"/>
    <mergeCell ref="A7:J22"/>
    <mergeCell ref="E4:F4"/>
    <mergeCell ref="B5:F5"/>
    <mergeCell ref="B3:F3"/>
    <mergeCell ref="B4:C4"/>
    <mergeCell ref="B2:D2"/>
  </mergeCells>
  <phoneticPr fontId="5" type="noConversion"/>
  <pageMargins left="0.39370078740157483" right="0.39370078740157483" top="0.74803149606299213" bottom="0.7480314960629921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theme="4"/>
  </sheetPr>
  <dimension ref="A1:K36"/>
  <sheetViews>
    <sheetView showGridLines="0" workbookViewId="0">
      <pane xSplit="3" ySplit="1" topLeftCell="D11" activePane="bottomRight" state="frozen"/>
      <selection pane="topRight" activeCell="D1" sqref="D1"/>
      <selection pane="bottomLeft" activeCell="A2" sqref="A2"/>
      <selection pane="bottomRight" activeCell="C36" sqref="C36"/>
    </sheetView>
  </sheetViews>
  <sheetFormatPr defaultColWidth="8.875" defaultRowHeight="19.899999999999999" customHeight="1"/>
  <cols>
    <col min="1" max="1" width="6.75" style="3" customWidth="1"/>
    <col min="2" max="2" width="30.75" style="5" customWidth="1"/>
    <col min="3" max="3" width="9.75" style="3" customWidth="1"/>
    <col min="4" max="4" width="52.125" style="2" bestFit="1" customWidth="1"/>
    <col min="5" max="10" width="12.75" style="1" customWidth="1"/>
    <col min="11" max="11" width="9" customWidth="1"/>
    <col min="12" max="16384" width="8.875" style="1"/>
  </cols>
  <sheetData>
    <row r="1" spans="1:11" ht="19.899999999999999" customHeight="1">
      <c r="A1" s="3" t="s">
        <v>0</v>
      </c>
      <c r="B1" s="1" t="s">
        <v>1</v>
      </c>
      <c r="C1" s="7" t="s">
        <v>2</v>
      </c>
      <c r="D1" s="1" t="s">
        <v>24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"/>
    </row>
    <row r="2" spans="1:11" ht="19.899999999999999" customHeight="1">
      <c r="A2" s="4" t="str">
        <f>SUMPRODUCT(--((ROW()-1)&gt;{0,6,16,27}))&amp;"."&amp;MIN(IF((ROW()-1)-{0,6,16,27}&lt;=0,"",(ROW()-1)-{0,6,16,27}))</f>
        <v>1.1</v>
      </c>
      <c r="B2" s="5" t="s">
        <v>86</v>
      </c>
      <c r="C2" s="13" t="s">
        <v>4</v>
      </c>
      <c r="D2" s="12" t="s">
        <v>91</v>
      </c>
      <c r="E2" s="1" t="s">
        <v>38</v>
      </c>
      <c r="F2" s="1" t="s">
        <v>39</v>
      </c>
      <c r="G2" s="1" t="s">
        <v>40</v>
      </c>
      <c r="K2" s="1"/>
    </row>
    <row r="3" spans="1:11" ht="19.899999999999999" customHeight="1">
      <c r="A3" s="3" t="str">
        <f>SUMPRODUCT(--((ROW()-1)&gt;{0,6,16,27}))&amp;"."&amp;MIN(IF((ROW()-1)-{0,6,16,27}&lt;=0,"",(ROW()-1)-{0,6,16,27}))</f>
        <v>1.2</v>
      </c>
      <c r="B3" s="5" t="s">
        <v>11</v>
      </c>
      <c r="C3" s="13"/>
      <c r="E3" s="1" t="s">
        <v>9</v>
      </c>
      <c r="F3" s="1" t="s">
        <v>30</v>
      </c>
      <c r="G3" s="1" t="s">
        <v>31</v>
      </c>
      <c r="H3" s="1" t="s">
        <v>10</v>
      </c>
      <c r="K3" s="1"/>
    </row>
    <row r="4" spans="1:11" ht="19.899999999999999" customHeight="1">
      <c r="A4" s="3" t="str">
        <f>SUMPRODUCT(--((ROW()-1)&gt;{0,6,16,27}))&amp;"."&amp;MIN(IF((ROW()-1)-{0,6,16,27}&lt;=0,"",(ROW()-1)-{0,6,16,27}))</f>
        <v>1.3</v>
      </c>
      <c r="B4" s="5" t="s">
        <v>12</v>
      </c>
      <c r="C4" s="13"/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1" t="s">
        <v>10</v>
      </c>
      <c r="K4" s="1"/>
    </row>
    <row r="5" spans="1:11" ht="19.899999999999999" customHeight="1">
      <c r="A5" s="3" t="str">
        <f>SUMPRODUCT(--((ROW()-1)&gt;{0,6,16,27}))&amp;"."&amp;MIN(IF((ROW()-1)-{0,6,16,27}&lt;=0,"",(ROW()-1)-{0,6,16,27}))</f>
        <v>1.4</v>
      </c>
      <c r="B5" s="5" t="s">
        <v>32</v>
      </c>
      <c r="C5" s="13"/>
      <c r="D5" s="2" t="s">
        <v>54</v>
      </c>
      <c r="E5" s="8" t="s">
        <v>18</v>
      </c>
      <c r="K5" s="1"/>
    </row>
    <row r="6" spans="1:11" ht="19.899999999999999" customHeight="1">
      <c r="A6" s="3" t="str">
        <f>SUMPRODUCT(--((ROW()-1)&gt;{0,6,16,27}))&amp;"."&amp;MIN(IF((ROW()-1)-{0,6,16,27}&lt;=0,"",(ROW()-1)-{0,6,16,27}))</f>
        <v>1.5</v>
      </c>
      <c r="B6" s="5" t="s">
        <v>33</v>
      </c>
      <c r="C6" s="13"/>
      <c r="D6" s="2" t="s">
        <v>29</v>
      </c>
      <c r="E6" s="8" t="s">
        <v>18</v>
      </c>
      <c r="K6" s="1"/>
    </row>
    <row r="7" spans="1:11" ht="19.899999999999999" customHeight="1">
      <c r="A7" s="3" t="str">
        <f>SUMPRODUCT(--((ROW()-1)&gt;{0,6,16,27}))&amp;"."&amp;MIN(IF((ROW()-1)-{0,6,16,27}&lt;=0,"",(ROW()-1)-{0,6,16,27}))</f>
        <v>1.6</v>
      </c>
      <c r="B7" s="5" t="s">
        <v>34</v>
      </c>
      <c r="C7" s="13"/>
      <c r="D7" s="2" t="s">
        <v>29</v>
      </c>
      <c r="E7" s="8" t="s">
        <v>18</v>
      </c>
      <c r="K7" s="1"/>
    </row>
    <row r="8" spans="1:11" ht="19.899999999999999" customHeight="1">
      <c r="A8" s="3" t="str">
        <f>SUMPRODUCT(--((ROW()-1)&gt;{0,6,16,27}))&amp;"."&amp;MIN(IF((ROW()-1)-{0,6,16,27}&lt;=0,"",(ROW()-1)-{0,6,16,27}))</f>
        <v>2.1</v>
      </c>
      <c r="B8" s="5" t="s">
        <v>35</v>
      </c>
      <c r="C8" s="13"/>
      <c r="D8" s="2" t="s">
        <v>25</v>
      </c>
      <c r="E8" s="8" t="s">
        <v>18</v>
      </c>
      <c r="K8" s="1"/>
    </row>
    <row r="9" spans="1:11" ht="19.899999999999999" customHeight="1">
      <c r="A9" s="3" t="str">
        <f>SUMPRODUCT(--((ROW()-1)&gt;{0,6,16,27}))&amp;"."&amp;MIN(IF((ROW()-1)-{0,6,16,27}&lt;=0,"",(ROW()-1)-{0,6,16,27}))</f>
        <v>2.2</v>
      </c>
      <c r="B9" s="6" t="s">
        <v>19</v>
      </c>
      <c r="C9" s="13"/>
      <c r="D9" s="2" t="s">
        <v>26</v>
      </c>
      <c r="E9" s="8" t="s">
        <v>18</v>
      </c>
      <c r="K9" s="1"/>
    </row>
    <row r="10" spans="1:11" ht="19.899999999999999" customHeight="1">
      <c r="A10" s="3" t="str">
        <f>SUMPRODUCT(--((ROW()-1)&gt;{0,6,16,27}))&amp;"."&amp;MIN(IF((ROW()-1)-{0,6,16,27}&lt;=0,"",(ROW()-1)-{0,6,16,27}))</f>
        <v>2.3</v>
      </c>
      <c r="B10" s="6" t="s">
        <v>20</v>
      </c>
      <c r="C10" s="13"/>
      <c r="D10" s="9" t="s">
        <v>74</v>
      </c>
      <c r="E10" s="8" t="s">
        <v>18</v>
      </c>
      <c r="K10" s="1"/>
    </row>
    <row r="11" spans="1:11" ht="19.899999999999999" customHeight="1">
      <c r="A11" s="4" t="str">
        <f>SUMPRODUCT(--((ROW()-1)&gt;{0,6,16,27}))&amp;"."&amp;MIN(IF((ROW()-1)-{0,6,16,27}&lt;=0,"",(ROW()-1)-{0,6,16,27}))</f>
        <v>2.4</v>
      </c>
      <c r="B11" s="5" t="s">
        <v>21</v>
      </c>
      <c r="C11" s="13"/>
      <c r="D11" s="9" t="s">
        <v>77</v>
      </c>
      <c r="E11" s="8" t="s">
        <v>18</v>
      </c>
      <c r="K11" s="1"/>
    </row>
    <row r="12" spans="1:11" ht="19.899999999999999" customHeight="1">
      <c r="A12" s="4" t="str">
        <f>SUMPRODUCT(--((ROW()-1)&gt;{0,6,16,27}))&amp;"."&amp;MIN(IF((ROW()-1)-{0,6,16,27}&lt;=0,"",(ROW()-1)-{0,6,16,27}))</f>
        <v>2.5</v>
      </c>
      <c r="B12" s="5" t="s">
        <v>22</v>
      </c>
      <c r="C12" s="13"/>
      <c r="D12" s="9" t="s">
        <v>78</v>
      </c>
      <c r="E12" s="8" t="s">
        <v>18</v>
      </c>
      <c r="K12" s="1"/>
    </row>
    <row r="13" spans="1:11" ht="19.899999999999999" customHeight="1">
      <c r="A13" s="4" t="str">
        <f>SUMPRODUCT(--((ROW()-1)&gt;{0,6,16,27}))&amp;"."&amp;MIN(IF((ROW()-1)-{0,6,16,27}&lt;=0,"",(ROW()-1)-{0,6,16,27}))</f>
        <v>2.6</v>
      </c>
      <c r="B13" s="6" t="s">
        <v>75</v>
      </c>
      <c r="C13" s="13"/>
      <c r="D13" s="9" t="s">
        <v>79</v>
      </c>
      <c r="E13" s="8" t="s">
        <v>18</v>
      </c>
      <c r="K13" s="1"/>
    </row>
    <row r="14" spans="1:11" ht="19.899999999999999" customHeight="1">
      <c r="A14" s="4" t="str">
        <f>SUMPRODUCT(--((ROW()-1)&gt;{0,6,16,27}))&amp;"."&amp;MIN(IF((ROW()-1)-{0,6,16,27}&lt;=0,"",(ROW()-1)-{0,6,16,27}))</f>
        <v>2.7</v>
      </c>
      <c r="B14" s="6" t="s">
        <v>76</v>
      </c>
      <c r="C14" s="13"/>
      <c r="D14" s="9" t="s">
        <v>80</v>
      </c>
      <c r="E14" s="8" t="s">
        <v>18</v>
      </c>
      <c r="K14" s="1"/>
    </row>
    <row r="15" spans="1:11" ht="19.899999999999999" customHeight="1">
      <c r="A15" s="4" t="str">
        <f>SUMPRODUCT(--((ROW()-1)&gt;{0,6,16,27}))&amp;"."&amp;MIN(IF((ROW()-1)-{0,6,16,27}&lt;=0,"",(ROW()-1)-{0,6,16,27}))</f>
        <v>2.8</v>
      </c>
      <c r="B15" s="5" t="s">
        <v>23</v>
      </c>
      <c r="C15" s="13"/>
      <c r="D15" s="9" t="s">
        <v>83</v>
      </c>
      <c r="E15" s="8" t="s">
        <v>18</v>
      </c>
      <c r="K15" s="1"/>
    </row>
    <row r="16" spans="1:11" ht="19.899999999999999" customHeight="1">
      <c r="A16" s="4" t="str">
        <f>SUMPRODUCT(--((ROW()-1)&gt;{0,6,16,27}))&amp;"."&amp;MIN(IF((ROW()-1)-{0,6,16,27}&lt;=0,"",(ROW()-1)-{0,6,16,27}))</f>
        <v>2.9</v>
      </c>
      <c r="B16" s="5" t="s">
        <v>44</v>
      </c>
      <c r="C16" s="13"/>
      <c r="D16" s="9" t="s">
        <v>82</v>
      </c>
      <c r="E16" s="8" t="s">
        <v>18</v>
      </c>
      <c r="K16" s="1"/>
    </row>
    <row r="17" spans="1:11" ht="19.899999999999999" customHeight="1">
      <c r="A17" s="4" t="str">
        <f>SUMPRODUCT(--((ROW()-1)&gt;{0,6,16,27}))&amp;"."&amp;MIN(IF((ROW()-1)-{0,6,16,27}&lt;=0,"",(ROW()-1)-{0,6,16,27}))</f>
        <v>2.10</v>
      </c>
      <c r="B17" s="5" t="s">
        <v>27</v>
      </c>
      <c r="C17" s="13"/>
      <c r="D17" s="9" t="s">
        <v>28</v>
      </c>
      <c r="E17" s="8" t="s">
        <v>18</v>
      </c>
      <c r="K17" s="1"/>
    </row>
    <row r="18" spans="1:11" ht="19.899999999999999" customHeight="1">
      <c r="A18" s="4" t="str">
        <f>SUMPRODUCT(--((ROW()-1)&gt;{0,6,16,27}))&amp;"."&amp;MIN(IF((ROW()-1)-{0,6,16,27}&lt;=0,"",(ROW()-1)-{0,6,16,27}))</f>
        <v>3.1</v>
      </c>
      <c r="B18" s="5" t="s">
        <v>43</v>
      </c>
      <c r="C18" s="13"/>
      <c r="D18" s="9"/>
      <c r="E18" s="8" t="s">
        <v>18</v>
      </c>
      <c r="K18" s="1"/>
    </row>
    <row r="19" spans="1:11" ht="19.899999999999999" customHeight="1">
      <c r="A19" s="4" t="str">
        <f>SUMPRODUCT(--((ROW()-1)&gt;{0,6,16,27}))&amp;"."&amp;MIN(IF((ROW()-1)-{0,6,16,27}&lt;=0,"",(ROW()-1)-{0,6,16,27}))</f>
        <v>3.2</v>
      </c>
      <c r="B19" s="10" t="s">
        <v>57</v>
      </c>
      <c r="C19" s="13"/>
      <c r="D19" s="9" t="s">
        <v>55</v>
      </c>
      <c r="E19" s="8" t="s">
        <v>18</v>
      </c>
      <c r="K19" s="1"/>
    </row>
    <row r="20" spans="1:11" ht="19.899999999999999" customHeight="1">
      <c r="A20" s="4" t="str">
        <f>SUMPRODUCT(--((ROW()-1)&gt;{0,6,16,27}))&amp;"."&amp;MIN(IF((ROW()-1)-{0,6,16,27}&lt;=0,"",(ROW()-1)-{0,6,16,27}))</f>
        <v>3.3</v>
      </c>
      <c r="B20" s="6" t="s">
        <v>58</v>
      </c>
      <c r="C20" s="13"/>
      <c r="D20" s="9" t="s">
        <v>56</v>
      </c>
      <c r="E20" s="8" t="s">
        <v>18</v>
      </c>
      <c r="K20" s="1"/>
    </row>
    <row r="21" spans="1:11" ht="19.899999999999999" customHeight="1">
      <c r="A21" s="4" t="str">
        <f>SUMPRODUCT(--((ROW()-1)&gt;{0,6,16,27}))&amp;"."&amp;MIN(IF((ROW()-1)-{0,6,16,27}&lt;=0,"",(ROW()-1)-{0,6,16,27}))</f>
        <v>3.4</v>
      </c>
      <c r="B21" s="5" t="s">
        <v>45</v>
      </c>
      <c r="C21" s="13"/>
      <c r="D21" s="9" t="s">
        <v>88</v>
      </c>
      <c r="E21" s="1" t="s">
        <v>46</v>
      </c>
      <c r="F21" s="1" t="s">
        <v>47</v>
      </c>
      <c r="G21" s="1" t="s">
        <v>48</v>
      </c>
      <c r="H21" s="1" t="s">
        <v>49</v>
      </c>
      <c r="I21" s="1" t="s">
        <v>50</v>
      </c>
      <c r="K21" s="1"/>
    </row>
    <row r="22" spans="1:11" ht="19.899999999999999" customHeight="1">
      <c r="A22" s="4" t="str">
        <f>SUMPRODUCT(--((ROW()-1)&gt;{0,6,16,27}))&amp;"."&amp;MIN(IF((ROW()-1)-{0,6,16,27}&lt;=0,"",(ROW()-1)-{0,6,16,27}))</f>
        <v>3.5</v>
      </c>
      <c r="B22" s="5" t="s">
        <v>51</v>
      </c>
      <c r="C22" s="13"/>
      <c r="D22" s="9" t="s">
        <v>53</v>
      </c>
      <c r="E22" s="1" t="s">
        <v>46</v>
      </c>
      <c r="F22" s="1" t="s">
        <v>47</v>
      </c>
      <c r="G22" s="1" t="s">
        <v>48</v>
      </c>
      <c r="H22" s="1" t="s">
        <v>49</v>
      </c>
      <c r="I22" s="1" t="s">
        <v>50</v>
      </c>
      <c r="K22" s="1"/>
    </row>
    <row r="23" spans="1:11" ht="19.899999999999999" customHeight="1">
      <c r="A23" s="4" t="str">
        <f>SUMPRODUCT(--((ROW()-1)&gt;{0,6,16,27}))&amp;"."&amp;MIN(IF((ROW()-1)-{0,6,16,27}&lt;=0,"",(ROW()-1)-{0,6,16,27}))</f>
        <v>3.6</v>
      </c>
      <c r="B23" s="5" t="s">
        <v>52</v>
      </c>
      <c r="C23" s="13"/>
      <c r="D23" s="9" t="s">
        <v>53</v>
      </c>
      <c r="E23" s="1" t="s">
        <v>46</v>
      </c>
      <c r="F23" s="1" t="s">
        <v>47</v>
      </c>
      <c r="G23" s="1" t="s">
        <v>48</v>
      </c>
      <c r="H23" s="1" t="s">
        <v>49</v>
      </c>
      <c r="I23" s="1" t="s">
        <v>50</v>
      </c>
      <c r="K23" s="1"/>
    </row>
    <row r="24" spans="1:11" ht="19.899999999999999" customHeight="1">
      <c r="A24" s="4" t="str">
        <f>SUMPRODUCT(--((ROW()-1)&gt;{0,6,16,27}))&amp;"."&amp;MIN(IF((ROW()-1)-{0,6,16,27}&lt;=0,"",(ROW()-1)-{0,6,16,27}))</f>
        <v>3.7</v>
      </c>
      <c r="B24" s="5" t="s">
        <v>84</v>
      </c>
      <c r="C24" s="13"/>
      <c r="D24" s="9" t="s">
        <v>85</v>
      </c>
      <c r="E24" s="8" t="s">
        <v>18</v>
      </c>
      <c r="K24" s="1"/>
    </row>
    <row r="25" spans="1:11" ht="19.899999999999999" customHeight="1">
      <c r="A25" s="4" t="str">
        <f>SUMPRODUCT(--((ROW()-1)&gt;{0,6,16,27}))&amp;"."&amp;MIN(IF((ROW()-1)-{0,6,16,27}&lt;=0,"",(ROW()-1)-{0,6,16,27}))</f>
        <v>3.8</v>
      </c>
      <c r="B25" s="5" t="s">
        <v>42</v>
      </c>
      <c r="C25" s="13"/>
      <c r="D25" s="9"/>
      <c r="E25" s="8" t="s">
        <v>18</v>
      </c>
      <c r="K25" s="1"/>
    </row>
    <row r="26" spans="1:11" ht="19.899999999999999" customHeight="1">
      <c r="A26" s="4" t="str">
        <f>SUMPRODUCT(--((ROW()-1)&gt;{0,6,16,27}))&amp;"."&amp;MIN(IF((ROW()-1)-{0,6,16,27}&lt;=0,"",(ROW()-1)-{0,6,16,27}))</f>
        <v>3.9</v>
      </c>
      <c r="B26" s="6" t="s">
        <v>41</v>
      </c>
      <c r="C26" s="13"/>
      <c r="D26" s="9" t="s">
        <v>81</v>
      </c>
      <c r="E26" s="8" t="s">
        <v>18</v>
      </c>
      <c r="K26" s="1"/>
    </row>
    <row r="27" spans="1:11" ht="19.899999999999999" customHeight="1">
      <c r="A27" s="4" t="str">
        <f>SUMPRODUCT(--((ROW()-1)&gt;{0,6,16,27}))&amp;"."&amp;MIN(IF((ROW()-1)-{0,6,16,27}&lt;=0,"",(ROW()-1)-{0,6,16,27}))</f>
        <v>3.10</v>
      </c>
      <c r="B27" s="5" t="s">
        <v>36</v>
      </c>
      <c r="C27" s="13"/>
      <c r="D27" s="9"/>
      <c r="E27" s="8" t="s">
        <v>18</v>
      </c>
      <c r="K27" s="1"/>
    </row>
    <row r="28" spans="1:11" ht="19.899999999999999" customHeight="1">
      <c r="A28" s="4" t="str">
        <f>SUMPRODUCT(--((ROW()-1)&gt;{0,6,16,27}))&amp;"."&amp;MIN(IF((ROW()-1)-{0,6,16,27}&lt;=0,"",(ROW()-1)-{0,6,16,27}))</f>
        <v>3.11</v>
      </c>
      <c r="B28" s="6" t="s">
        <v>37</v>
      </c>
      <c r="C28" s="13"/>
      <c r="D28" s="9" t="s">
        <v>81</v>
      </c>
      <c r="E28" s="8" t="s">
        <v>18</v>
      </c>
      <c r="K28" s="1"/>
    </row>
    <row r="29" spans="1:11" ht="19.899999999999999" customHeight="1">
      <c r="A29" s="4" t="str">
        <f>SUMPRODUCT(--((ROW()-1)&gt;{0,6,16,27}))&amp;"."&amp;MIN(IF((ROW()-1)-{0,6,16,27}&lt;=0,"",(ROW()-1)-{0,6,16,27}))</f>
        <v>4.1</v>
      </c>
      <c r="B29" s="5" t="str">
        <f>"单位能耗"&amp;IF($C$2="b","(公斤标准煤/TEU)","(公斤标准煤/万吨)")</f>
        <v>单位能耗(公斤标准煤/TEU)</v>
      </c>
      <c r="C29" s="13"/>
      <c r="D29" s="2" t="s">
        <v>59</v>
      </c>
      <c r="E29" s="8" t="s">
        <v>18</v>
      </c>
      <c r="K29" s="1"/>
    </row>
    <row r="30" spans="1:11" ht="19.899999999999999" customHeight="1">
      <c r="A30" s="4" t="str">
        <f>SUMPRODUCT(--((ROW()-1)&gt;{0,6,16,27}))&amp;"."&amp;MIN(IF((ROW()-1)-{0,6,16,27}&lt;=0,"",(ROW()-1)-{0,6,16,27}))</f>
        <v>4.2</v>
      </c>
      <c r="B30" s="6" t="str">
        <f>"或单位电耗"&amp;IF($C$2="b","(千瓦时/TEU)","(千瓦时/万吨)")</f>
        <v>或单位电耗(千瓦时/TEU)</v>
      </c>
      <c r="C30" s="13"/>
      <c r="E30" s="8" t="s">
        <v>18</v>
      </c>
      <c r="K30" s="1"/>
    </row>
    <row r="31" spans="1:11" ht="19.899999999999999" customHeight="1">
      <c r="A31" s="4" t="str">
        <f>SUMPRODUCT(--((ROW()-1)&gt;{0,6,16,27}))&amp;"."&amp;MIN(IF((ROW()-1)-{0,6,16,27}&lt;=0,"",(ROW()-1)-{0,6,16,27}))</f>
        <v>4.3</v>
      </c>
      <c r="B31" s="6" t="str">
        <f>"单位油耗"&amp;IF($C$2="b","(L/TEU)","(L/万吨)")</f>
        <v>单位油耗(L/TEU)</v>
      </c>
      <c r="C31" s="13"/>
      <c r="E31" s="8" t="s">
        <v>18</v>
      </c>
      <c r="K31" s="1"/>
    </row>
    <row r="32" spans="1:11" ht="19.899999999999999" customHeight="1">
      <c r="A32" s="4" t="str">
        <f>SUMPRODUCT(--((ROW()-1)&gt;{0,6,16,27}))&amp;"."&amp;MIN(IF((ROW()-1)-{0,6,16,27}&lt;=0,"",(ROW()-1)-{0,6,16,27}))</f>
        <v>4.4</v>
      </c>
      <c r="B32" s="5" t="str">
        <f>"平均单机效率"&amp;IF($C$2="b","(TEU/小时)","(万吨/小时)")</f>
        <v>平均单机效率(TEU/小时)</v>
      </c>
      <c r="C32" s="13"/>
      <c r="D32" s="2" t="s">
        <v>87</v>
      </c>
      <c r="E32" s="8" t="s">
        <v>18</v>
      </c>
      <c r="K32" s="1"/>
    </row>
    <row r="33" spans="1:11" ht="19.899999999999999" customHeight="1">
      <c r="A33" s="4" t="str">
        <f>SUMPRODUCT(--((ROW()-1)&gt;{0,6,16,27}))&amp;"."&amp;MIN(IF((ROW()-1)-{0,6,16,27}&lt;=0,"",(ROW()-1)-{0,6,16,27}))</f>
        <v>4.5</v>
      </c>
      <c r="B33" s="5" t="str">
        <f>"平均在泊船时效率"&amp;IF($C$2="b","(TEU/小时)","(万吨/小时)")</f>
        <v>平均在泊船时效率(TEU/小时)</v>
      </c>
      <c r="C33" s="13"/>
      <c r="E33" s="8" t="s">
        <v>18</v>
      </c>
      <c r="K33" s="1"/>
    </row>
    <row r="34" spans="1:11" ht="19.899999999999999" customHeight="1">
      <c r="A34" s="4" t="str">
        <f>SUMPRODUCT(--((ROW()-1)&gt;{0,6,16,27}))&amp;"."&amp;MIN(IF((ROW()-1)-{0,6,16,27}&lt;=0,"",(ROW()-1)-{0,6,16,27}))</f>
        <v>4.6</v>
      </c>
      <c r="B34" s="5" t="s">
        <v>60</v>
      </c>
      <c r="C34" s="13"/>
      <c r="D34" s="2" t="s">
        <v>61</v>
      </c>
      <c r="E34" s="8" t="s">
        <v>18</v>
      </c>
      <c r="K34" s="1"/>
    </row>
    <row r="35" spans="1:11" ht="19.899999999999999" customHeight="1">
      <c r="A35" s="4" t="str">
        <f>SUMPRODUCT(--((ROW()-1)&gt;{0,6,16,27}))&amp;"."&amp;MIN(IF((ROW()-1)-{0,6,16,27}&lt;=0,"",(ROW()-1)-{0,6,16,27}))</f>
        <v>4.7</v>
      </c>
      <c r="B35" s="5" t="str">
        <f>IF($C$2="b","箱量(TEU)","吞吐量(万吨)")</f>
        <v>箱量(TEU)</v>
      </c>
      <c r="C35" s="13"/>
      <c r="E35" s="8" t="s">
        <v>18</v>
      </c>
      <c r="K35" s="1"/>
    </row>
    <row r="36" spans="1:11" ht="19.899999999999999" customHeight="1">
      <c r="A36" s="4" t="str">
        <f>SUMPRODUCT(--((ROW()-1)&gt;{0,6,16,27}))&amp;"."&amp;MIN(IF((ROW()-1)-{0,6,16,27}&lt;=0,"",(ROW()-1)-{0,6,16,27}))</f>
        <v>4.8</v>
      </c>
      <c r="B36" s="6" t="str">
        <f>IF($C$2="b","其中重箱量(TEU)","货运量(万吨)")</f>
        <v>其中重箱量(TEU)</v>
      </c>
      <c r="C36" s="13"/>
      <c r="E36" s="8" t="s">
        <v>18</v>
      </c>
      <c r="K36" s="1"/>
    </row>
  </sheetData>
  <phoneticPr fontId="5" type="noConversion"/>
  <conditionalFormatting sqref="A1:A1048576">
    <cfRule type="expression" dxfId="16" priority="2">
      <formula>LEFT($A1,1)="1"</formula>
    </cfRule>
    <cfRule type="expression" dxfId="15" priority="3">
      <formula>LEFT($A1,1)="2"</formula>
    </cfRule>
    <cfRule type="expression" dxfId="14" priority="4">
      <formula>LEFT($A1,1)="3"</formula>
    </cfRule>
    <cfRule type="expression" dxfId="13" priority="5">
      <formula>LEFT($A1,1)="4"</formula>
    </cfRule>
    <cfRule type="expression" dxfId="12" priority="6">
      <formula>LEFT($A1,1)="1"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欢迎</vt:lpstr>
      <vt:lpstr>问卷</vt:lpstr>
    </vt:vector>
  </TitlesOfParts>
  <Company>TheChoice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Qatar Qu</dc:creator>
  <cp:lastModifiedBy>Kevin Zhang</cp:lastModifiedBy>
  <dcterms:created xsi:type="dcterms:W3CDTF">2011-11-17T02:02:34Z</dcterms:created>
  <dcterms:modified xsi:type="dcterms:W3CDTF">2012-08-10T01:23:07Z</dcterms:modified>
</cp:coreProperties>
</file>